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edarbejdere\Jakob.Aarup\"/>
    </mc:Choice>
  </mc:AlternateContent>
  <bookViews>
    <workbookView xWindow="240" yWindow="90" windowWidth="27795" windowHeight="11565"/>
  </bookViews>
  <sheets>
    <sheet name="Ark1" sheetId="1" r:id="rId1"/>
  </sheets>
  <calcPr calcId="152511"/>
</workbook>
</file>

<file path=xl/calcChain.xml><?xml version="1.0" encoding="utf-8"?>
<calcChain xmlns="http://schemas.openxmlformats.org/spreadsheetml/2006/main">
  <c r="B39" i="1" l="1"/>
  <c r="B31" i="1" l="1"/>
  <c r="B30" i="1"/>
  <c r="B29" i="1"/>
  <c r="B28" i="1"/>
  <c r="B27" i="1"/>
  <c r="D27" i="1" s="1"/>
  <c r="E27" i="1" s="1"/>
  <c r="B26" i="1"/>
  <c r="D26" i="1" s="1"/>
  <c r="E26" i="1"/>
  <c r="C36" i="1" l="1"/>
  <c r="C35" i="1"/>
  <c r="E37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E36" i="1" l="1"/>
  <c r="D35" i="1"/>
</calcChain>
</file>

<file path=xl/sharedStrings.xml><?xml version="1.0" encoding="utf-8"?>
<sst xmlns="http://schemas.openxmlformats.org/spreadsheetml/2006/main" count="42" uniqueCount="35">
  <si>
    <t>Dato</t>
  </si>
  <si>
    <t>Afløbskoefficient</t>
  </si>
  <si>
    <t>Befæstede områder (asfalt, beton o. lign.)</t>
  </si>
  <si>
    <t>Tagflader</t>
  </si>
  <si>
    <t>Areal</t>
  </si>
  <si>
    <t>Reduceret areal</t>
  </si>
  <si>
    <t>Regnvand i alt</t>
  </si>
  <si>
    <t>φ</t>
  </si>
  <si>
    <t>l/s</t>
  </si>
  <si>
    <t>Befæstede områder</t>
  </si>
  <si>
    <t>Samlet afløb (Q):</t>
  </si>
  <si>
    <t>Ejer</t>
  </si>
  <si>
    <t>Adresse</t>
  </si>
  <si>
    <t>Matr.nr.</t>
  </si>
  <si>
    <t>Ansøger</t>
  </si>
  <si>
    <t>m²</t>
  </si>
  <si>
    <t>Er der behov for forsinkelse på grunden?</t>
  </si>
  <si>
    <r>
      <t xml:space="preserve">Nedenstående afløbskoefficienter </t>
    </r>
    <r>
      <rPr>
        <b/>
        <sz val="11"/>
        <rFont val="Calibri"/>
        <family val="2"/>
        <scheme val="minor"/>
      </rPr>
      <t>skal</t>
    </r>
    <r>
      <rPr>
        <sz val="11"/>
        <rFont val="Calibri"/>
        <family val="2"/>
        <scheme val="minor"/>
      </rPr>
      <t xml:space="preserve"> benyttes ved beregning af regnvandsafledningen. </t>
    </r>
  </si>
  <si>
    <t>Område som ikke afleder til kloakken</t>
  </si>
  <si>
    <t xml:space="preserve">Overfladearealer på grunden udfyldes. </t>
  </si>
  <si>
    <t>Belægnings type</t>
  </si>
  <si>
    <t>Belægningstype</t>
  </si>
  <si>
    <t>Grusbelægning</t>
  </si>
  <si>
    <t>Belægning med grus- eller græsfuger</t>
  </si>
  <si>
    <t>Belægning med tætte fuger</t>
  </si>
  <si>
    <t>Grønne områder, have og areal uden belægning</t>
  </si>
  <si>
    <t>Hydrologisk reduktionsfaktor =</t>
  </si>
  <si>
    <t>Samlet areal (A) (skal svare til grundens totale areal):</t>
  </si>
  <si>
    <t>Beregning af overholdelse af afløbskoefficient</t>
  </si>
  <si>
    <t>Randers Kommune har lavet dette regneark, hvor du kan se, om du overholder kravene til afledning af regnvand. I regnearket er der allerede angivet et beregningseksempel. For at lave din egen beregning skal de grå felter udfyldes eller ændres.</t>
  </si>
  <si>
    <t>Max. tilladelig afledning:</t>
  </si>
  <si>
    <t>Areal med en anden afløbskoefficient</t>
  </si>
  <si>
    <t>Tilladt afløbskoefficient: 
(Kan findes i spildevandsplanen, lokalplanen eller ved henvendelse til Miljø, miljoe@randers.dk):</t>
  </si>
  <si>
    <t>Dimensionsgivende regnintensitet (l/s/ha i 10 min.): 
(I et opland med separatkloakerede kloakker etableret fra før ca. 2008 anvendes 110 l/s/ha og efter 2008 anvendes 144 l/s/ha. I et opland der er fælleskloakeret anvendes 140 l/s/ha)</t>
  </si>
  <si>
    <t>Hvis der behov for forsinkelse med vandbremse  bør forsinkelsesvolumen samt et evt. areal med opstuvning kunne tilbageholde en 5-årshændelse uden gener for naboarealer. En 5-årshændelse svarer til 177 l/s/ha i 10 minutter.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</si>
</sst>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 applyFill="1"/>
    <xf numFmtId="0" fontId="2" fillId="0" borderId="4" xfId="0" applyFont="1" applyFill="1" applyBorder="1"/>
    <xf numFmtId="0" fontId="2" fillId="0" borderId="0" xfId="0" applyFont="1" applyFill="1" applyBorder="1"/>
    <xf numFmtId="0" fontId="2" fillId="0" borderId="13" xfId="0" applyFont="1" applyFill="1" applyBorder="1"/>
    <xf numFmtId="0" fontId="3" fillId="0" borderId="1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3" fontId="2" fillId="0" borderId="13" xfId="0" applyNumberFormat="1" applyFont="1" applyFill="1" applyBorder="1" applyAlignment="1">
      <alignment horizontal="right"/>
    </xf>
    <xf numFmtId="164" fontId="2" fillId="0" borderId="13" xfId="0" applyNumberFormat="1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right"/>
    </xf>
    <xf numFmtId="164" fontId="2" fillId="0" borderId="14" xfId="0" applyNumberFormat="1" applyFont="1" applyFill="1" applyBorder="1" applyAlignment="1">
      <alignment horizontal="right"/>
    </xf>
    <xf numFmtId="3" fontId="2" fillId="0" borderId="12" xfId="0" applyNumberFormat="1" applyFont="1" applyFill="1" applyBorder="1" applyAlignment="1">
      <alignment horizontal="right"/>
    </xf>
    <xf numFmtId="164" fontId="2" fillId="0" borderId="3" xfId="0" applyNumberFormat="1" applyFont="1" applyFill="1" applyBorder="1" applyAlignment="1">
      <alignment horizontal="right"/>
    </xf>
    <xf numFmtId="3" fontId="3" fillId="0" borderId="14" xfId="0" applyNumberFormat="1" applyFont="1" applyFill="1" applyBorder="1" applyAlignment="1">
      <alignment horizontal="right"/>
    </xf>
    <xf numFmtId="164" fontId="2" fillId="0" borderId="8" xfId="0" applyNumberFormat="1" applyFont="1" applyFill="1" applyBorder="1"/>
    <xf numFmtId="164" fontId="2" fillId="0" borderId="7" xfId="0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164" fontId="3" fillId="0" borderId="8" xfId="0" applyNumberFormat="1" applyFont="1" applyFill="1" applyBorder="1" applyAlignment="1">
      <alignment horizontal="right"/>
    </xf>
    <xf numFmtId="4" fontId="3" fillId="0" borderId="9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 applyProtection="1">
      <alignment horizontal="right"/>
    </xf>
    <xf numFmtId="3" fontId="2" fillId="2" borderId="14" xfId="0" applyNumberFormat="1" applyFont="1" applyFill="1" applyBorder="1" applyAlignment="1" applyProtection="1">
      <alignment horizontal="right"/>
    </xf>
    <xf numFmtId="3" fontId="2" fillId="2" borderId="14" xfId="0" applyNumberFormat="1" applyFont="1" applyFill="1" applyBorder="1" applyAlignment="1">
      <alignment horizontal="right"/>
    </xf>
    <xf numFmtId="4" fontId="2" fillId="2" borderId="12" xfId="0" applyNumberFormat="1" applyFont="1" applyFill="1" applyBorder="1" applyAlignment="1">
      <alignment horizont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3" xfId="0" applyFont="1" applyFill="1" applyBorder="1"/>
    <xf numFmtId="0" fontId="2" fillId="0" borderId="4" xfId="0" applyFont="1" applyFill="1" applyBorder="1" applyAlignment="1">
      <alignment wrapText="1"/>
    </xf>
    <xf numFmtId="0" fontId="2" fillId="2" borderId="2" xfId="0" applyFont="1" applyFill="1" applyBorder="1"/>
    <xf numFmtId="0" fontId="2" fillId="2" borderId="6" xfId="0" applyFont="1" applyFill="1" applyBorder="1"/>
    <xf numFmtId="0" fontId="2" fillId="0" borderId="14" xfId="0" applyFont="1" applyFill="1" applyBorder="1"/>
    <xf numFmtId="0" fontId="2" fillId="2" borderId="0" xfId="0" applyFont="1" applyFill="1" applyBorder="1"/>
    <xf numFmtId="0" fontId="4" fillId="0" borderId="2" xfId="0" applyFont="1" applyFill="1" applyBorder="1" applyAlignment="1">
      <alignment horizontal="left" wrapText="1"/>
    </xf>
    <xf numFmtId="2" fontId="2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2" borderId="5" xfId="0" applyFont="1" applyFill="1" applyBorder="1"/>
    <xf numFmtId="0" fontId="0" fillId="0" borderId="2" xfId="0" applyFont="1" applyFill="1" applyBorder="1"/>
    <xf numFmtId="0" fontId="2" fillId="0" borderId="11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4" fontId="2" fillId="0" borderId="14" xfId="0" applyNumberFormat="1" applyFont="1" applyFill="1" applyBorder="1" applyAlignment="1" applyProtection="1">
      <alignment horizontal="center"/>
    </xf>
    <xf numFmtId="4" fontId="2" fillId="0" borderId="14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1" fillId="0" borderId="4" xfId="0" applyFont="1" applyFill="1" applyBorder="1"/>
    <xf numFmtId="0" fontId="2" fillId="0" borderId="0" xfId="0" applyFont="1" applyFill="1" applyBorder="1" applyAlignment="1">
      <alignment horizontal="right"/>
    </xf>
    <xf numFmtId="0" fontId="1" fillId="0" borderId="0" xfId="0" applyFont="1" applyFill="1" applyBorder="1"/>
    <xf numFmtId="0" fontId="2" fillId="2" borderId="14" xfId="0" applyFont="1" applyFill="1" applyBorder="1"/>
    <xf numFmtId="0" fontId="3" fillId="0" borderId="14" xfId="0" applyFont="1" applyFill="1" applyBorder="1" applyAlignment="1">
      <alignment horizontal="centerContinuous"/>
    </xf>
    <xf numFmtId="2" fontId="2" fillId="0" borderId="14" xfId="0" applyNumberFormat="1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vertical="top" wrapText="1"/>
    </xf>
    <xf numFmtId="165" fontId="0" fillId="0" borderId="0" xfId="0" applyNumberFormat="1" applyFont="1" applyFill="1" applyBorder="1" applyAlignment="1">
      <alignment horizontal="center"/>
    </xf>
    <xf numFmtId="165" fontId="2" fillId="0" borderId="14" xfId="0" applyNumberFormat="1" applyFont="1" applyFill="1" applyBorder="1" applyAlignment="1">
      <alignment horizontal="center"/>
    </xf>
    <xf numFmtId="165" fontId="2" fillId="0" borderId="15" xfId="0" applyNumberFormat="1" applyFont="1" applyFill="1" applyBorder="1" applyAlignment="1">
      <alignment horizontal="center"/>
    </xf>
    <xf numFmtId="164" fontId="2" fillId="0" borderId="13" xfId="0" applyNumberFormat="1" applyFont="1" applyFill="1" applyBorder="1" applyAlignment="1" applyProtection="1">
      <alignment horizontal="center"/>
    </xf>
    <xf numFmtId="164" fontId="2" fillId="0" borderId="14" xfId="0" applyNumberFormat="1" applyFont="1" applyFill="1" applyBorder="1" applyAlignment="1" applyProtection="1">
      <alignment horizontal="center"/>
    </xf>
    <xf numFmtId="164" fontId="3" fillId="0" borderId="9" xfId="0" applyNumberFormat="1" applyFont="1" applyFill="1" applyBorder="1" applyAlignment="1">
      <alignment horizontal="right"/>
    </xf>
    <xf numFmtId="2" fontId="0" fillId="2" borderId="14" xfId="0" applyNumberFormat="1" applyFont="1" applyFill="1" applyBorder="1" applyAlignment="1">
      <alignment horizontal="center" vertical="top"/>
    </xf>
    <xf numFmtId="0" fontId="0" fillId="2" borderId="14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3" borderId="7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vertical="top"/>
    </xf>
    <xf numFmtId="0" fontId="2" fillId="0" borderId="10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workbookViewId="0">
      <selection activeCell="A41" sqref="A41"/>
    </sheetView>
  </sheetViews>
  <sheetFormatPr defaultRowHeight="15" x14ac:dyDescent="0.25"/>
  <cols>
    <col min="1" max="1" width="51.85546875" style="1" customWidth="1"/>
    <col min="2" max="5" width="16.7109375" style="1" customWidth="1"/>
    <col min="6" max="16384" width="9.140625" style="1"/>
  </cols>
  <sheetData>
    <row r="1" spans="1:5" ht="21" x14ac:dyDescent="0.35">
      <c r="A1" s="53" t="s">
        <v>28</v>
      </c>
      <c r="B1" s="40"/>
      <c r="C1" s="40"/>
      <c r="D1" s="40"/>
      <c r="E1" s="40"/>
    </row>
    <row r="2" spans="1:5" ht="15" customHeight="1" x14ac:dyDescent="0.35">
      <c r="A2" s="55"/>
      <c r="B2" s="40"/>
      <c r="C2" s="40"/>
      <c r="D2" s="40"/>
      <c r="E2" s="40"/>
    </row>
    <row r="3" spans="1:5" ht="31.5" customHeight="1" x14ac:dyDescent="0.25">
      <c r="A3" s="69" t="s">
        <v>29</v>
      </c>
      <c r="B3" s="69"/>
      <c r="C3" s="69"/>
      <c r="D3" s="69"/>
      <c r="E3" s="69"/>
    </row>
    <row r="4" spans="1:5" x14ac:dyDescent="0.25">
      <c r="A4" s="2"/>
      <c r="B4" s="3"/>
      <c r="C4" s="3"/>
      <c r="D4" s="54" t="s">
        <v>0</v>
      </c>
      <c r="E4" s="56"/>
    </row>
    <row r="5" spans="1:5" x14ac:dyDescent="0.25">
      <c r="A5" s="36" t="s">
        <v>11</v>
      </c>
      <c r="B5" s="29"/>
      <c r="C5" s="34"/>
      <c r="D5" s="34"/>
      <c r="E5" s="35"/>
    </row>
    <row r="6" spans="1:5" x14ac:dyDescent="0.25">
      <c r="A6" s="36" t="s">
        <v>12</v>
      </c>
      <c r="B6" s="30"/>
      <c r="C6" s="30"/>
      <c r="D6" s="30"/>
      <c r="E6" s="32"/>
    </row>
    <row r="7" spans="1:5" x14ac:dyDescent="0.25">
      <c r="A7" s="36" t="s">
        <v>13</v>
      </c>
      <c r="B7" s="30"/>
      <c r="C7" s="30"/>
      <c r="D7" s="30"/>
      <c r="E7" s="32"/>
    </row>
    <row r="8" spans="1:5" x14ac:dyDescent="0.25">
      <c r="A8" s="4" t="s">
        <v>14</v>
      </c>
      <c r="B8" s="31"/>
      <c r="C8" s="37"/>
      <c r="D8" s="31"/>
      <c r="E8" s="42"/>
    </row>
    <row r="9" spans="1:5" ht="46.5" customHeight="1" x14ac:dyDescent="0.25">
      <c r="A9" s="60" t="s">
        <v>32</v>
      </c>
      <c r="B9" s="67">
        <v>0.3</v>
      </c>
      <c r="C9" s="38"/>
      <c r="E9" s="43"/>
    </row>
    <row r="10" spans="1:5" ht="78" customHeight="1" x14ac:dyDescent="0.25">
      <c r="A10" s="60" t="s">
        <v>33</v>
      </c>
      <c r="B10" s="68">
        <v>144</v>
      </c>
      <c r="C10" s="3"/>
      <c r="E10" s="40"/>
    </row>
    <row r="11" spans="1:5" x14ac:dyDescent="0.25">
      <c r="A11" s="33"/>
      <c r="B11" s="3"/>
      <c r="C11" s="3"/>
      <c r="D11" s="3"/>
      <c r="E11" s="3"/>
    </row>
    <row r="12" spans="1:5" ht="15" customHeight="1" x14ac:dyDescent="0.25">
      <c r="A12" s="70" t="s">
        <v>17</v>
      </c>
      <c r="B12" s="71"/>
      <c r="C12" s="71"/>
      <c r="D12" s="71"/>
      <c r="E12" s="71"/>
    </row>
    <row r="13" spans="1:5" x14ac:dyDescent="0.25">
      <c r="A13" s="5" t="s">
        <v>20</v>
      </c>
      <c r="B13" s="57" t="s">
        <v>1</v>
      </c>
      <c r="C13" s="3"/>
      <c r="D13" s="40"/>
    </row>
    <row r="14" spans="1:5" x14ac:dyDescent="0.25">
      <c r="A14" s="6" t="s">
        <v>2</v>
      </c>
      <c r="B14" s="62">
        <v>1</v>
      </c>
      <c r="C14" s="3"/>
      <c r="D14" s="41"/>
    </row>
    <row r="15" spans="1:5" x14ac:dyDescent="0.25">
      <c r="A15" s="2" t="s">
        <v>3</v>
      </c>
      <c r="B15" s="63">
        <v>1</v>
      </c>
      <c r="C15" s="3"/>
      <c r="D15" s="41"/>
    </row>
    <row r="16" spans="1:5" x14ac:dyDescent="0.25">
      <c r="A16" s="6" t="s">
        <v>24</v>
      </c>
      <c r="B16" s="62">
        <v>1</v>
      </c>
      <c r="C16" s="3"/>
      <c r="D16" s="41"/>
    </row>
    <row r="17" spans="1:6" x14ac:dyDescent="0.25">
      <c r="A17" s="2" t="s">
        <v>23</v>
      </c>
      <c r="B17" s="59">
        <v>0.8</v>
      </c>
      <c r="C17" s="3"/>
      <c r="D17" s="41"/>
    </row>
    <row r="18" spans="1:6" x14ac:dyDescent="0.25">
      <c r="A18" s="6" t="s">
        <v>22</v>
      </c>
      <c r="B18" s="58">
        <v>0.6</v>
      </c>
      <c r="C18" s="3"/>
      <c r="D18" s="41"/>
    </row>
    <row r="19" spans="1:6" x14ac:dyDescent="0.25">
      <c r="A19" s="6" t="s">
        <v>25</v>
      </c>
      <c r="B19" s="58">
        <v>0.1</v>
      </c>
      <c r="C19" s="3"/>
      <c r="D19" s="41"/>
    </row>
    <row r="20" spans="1:6" x14ac:dyDescent="0.25">
      <c r="A20" s="2"/>
      <c r="B20" s="3"/>
      <c r="C20" s="3"/>
      <c r="D20" s="41"/>
      <c r="E20" s="39"/>
    </row>
    <row r="21" spans="1:6" x14ac:dyDescent="0.25">
      <c r="A21" s="40" t="s">
        <v>26</v>
      </c>
      <c r="B21" s="61">
        <v>1</v>
      </c>
      <c r="C21" s="3"/>
      <c r="D21" s="3"/>
      <c r="E21" s="3"/>
    </row>
    <row r="22" spans="1:6" x14ac:dyDescent="0.25">
      <c r="A22" s="2"/>
      <c r="B22" s="3"/>
      <c r="C22" s="3"/>
      <c r="D22" s="3"/>
      <c r="E22" s="3"/>
    </row>
    <row r="23" spans="1:6" x14ac:dyDescent="0.25">
      <c r="A23" s="2" t="s">
        <v>19</v>
      </c>
      <c r="B23" s="3"/>
      <c r="C23" s="3"/>
      <c r="D23" s="3"/>
      <c r="E23" s="3"/>
      <c r="F23" s="40"/>
    </row>
    <row r="24" spans="1:6" x14ac:dyDescent="0.25">
      <c r="A24" s="8" t="s">
        <v>21</v>
      </c>
      <c r="B24" s="9" t="s">
        <v>1</v>
      </c>
      <c r="C24" s="10" t="s">
        <v>4</v>
      </c>
      <c r="D24" s="11" t="s">
        <v>5</v>
      </c>
      <c r="E24" s="11" t="s">
        <v>6</v>
      </c>
    </row>
    <row r="25" spans="1:6" x14ac:dyDescent="0.25">
      <c r="A25" s="44"/>
      <c r="B25" s="45" t="s">
        <v>7</v>
      </c>
      <c r="C25" s="46" t="s">
        <v>15</v>
      </c>
      <c r="D25" s="47" t="s">
        <v>15</v>
      </c>
      <c r="E25" s="47" t="s">
        <v>8</v>
      </c>
    </row>
    <row r="26" spans="1:6" x14ac:dyDescent="0.25">
      <c r="A26" s="48" t="s">
        <v>9</v>
      </c>
      <c r="B26" s="64">
        <f t="shared" ref="B26:B31" si="0">+B14</f>
        <v>1</v>
      </c>
      <c r="C26" s="24">
        <v>100</v>
      </c>
      <c r="D26" s="12">
        <f>IF(C26="","",+C26*B26)</f>
        <v>100</v>
      </c>
      <c r="E26" s="13">
        <f>IF(C26="","",+$B$10*D26/10000)*B21</f>
        <v>1.44</v>
      </c>
    </row>
    <row r="27" spans="1:6" x14ac:dyDescent="0.25">
      <c r="A27" s="49" t="s">
        <v>3</v>
      </c>
      <c r="B27" s="65">
        <f t="shared" si="0"/>
        <v>1</v>
      </c>
      <c r="C27" s="25">
        <v>150</v>
      </c>
      <c r="D27" s="14">
        <f>IF(C27="","",+C27*B27)</f>
        <v>150</v>
      </c>
      <c r="E27" s="13">
        <f>IF(C27="","",+$B$10*D27/10000)*B21</f>
        <v>2.16</v>
      </c>
    </row>
    <row r="28" spans="1:6" x14ac:dyDescent="0.25">
      <c r="A28" s="49" t="s">
        <v>24</v>
      </c>
      <c r="B28" s="65">
        <f t="shared" si="0"/>
        <v>1</v>
      </c>
      <c r="C28" s="25">
        <v>0</v>
      </c>
      <c r="D28" s="14">
        <f t="shared" ref="D28:D33" si="1">IF(C28="","",+C28*B28)</f>
        <v>0</v>
      </c>
      <c r="E28" s="15">
        <f>IF(C28="","",+$B$10*D28/10000)*B21</f>
        <v>0</v>
      </c>
    </row>
    <row r="29" spans="1:6" x14ac:dyDescent="0.25">
      <c r="A29" s="49" t="s">
        <v>23</v>
      </c>
      <c r="B29" s="50">
        <f t="shared" si="0"/>
        <v>0.8</v>
      </c>
      <c r="C29" s="25">
        <v>0</v>
      </c>
      <c r="D29" s="14">
        <f t="shared" si="1"/>
        <v>0</v>
      </c>
      <c r="E29" s="15">
        <f>IF(C29="","",+$B$10*D29/10000)</f>
        <v>0</v>
      </c>
    </row>
    <row r="30" spans="1:6" x14ac:dyDescent="0.25">
      <c r="A30" s="49" t="s">
        <v>22</v>
      </c>
      <c r="B30" s="50">
        <f t="shared" si="0"/>
        <v>0.6</v>
      </c>
      <c r="C30" s="25">
        <v>60</v>
      </c>
      <c r="D30" s="14">
        <f t="shared" si="1"/>
        <v>36</v>
      </c>
      <c r="E30" s="15">
        <f>IF(C30="","",+$B$10*D30/10000)*B21</f>
        <v>0.51839999999999997</v>
      </c>
    </row>
    <row r="31" spans="1:6" x14ac:dyDescent="0.25">
      <c r="A31" s="49" t="s">
        <v>25</v>
      </c>
      <c r="B31" s="51">
        <f t="shared" si="0"/>
        <v>0.1</v>
      </c>
      <c r="C31" s="26">
        <v>690</v>
      </c>
      <c r="D31" s="14">
        <f t="shared" si="1"/>
        <v>69</v>
      </c>
      <c r="E31" s="15">
        <f>IF(C31="","",+$B$10*D31/10000)*B21</f>
        <v>0.99360000000000004</v>
      </c>
    </row>
    <row r="32" spans="1:6" x14ac:dyDescent="0.25">
      <c r="A32" s="49" t="s">
        <v>18</v>
      </c>
      <c r="B32" s="51">
        <v>0</v>
      </c>
      <c r="C32" s="26">
        <v>0</v>
      </c>
      <c r="D32" s="14">
        <f t="shared" si="1"/>
        <v>0</v>
      </c>
      <c r="E32" s="15">
        <f>IF(C32="","",+$B$10*D32/10000)*B21</f>
        <v>0</v>
      </c>
    </row>
    <row r="33" spans="1:5" x14ac:dyDescent="0.25">
      <c r="A33" s="49" t="s">
        <v>31</v>
      </c>
      <c r="B33" s="27">
        <v>0</v>
      </c>
      <c r="C33" s="28">
        <v>0</v>
      </c>
      <c r="D33" s="16">
        <f t="shared" si="1"/>
        <v>0</v>
      </c>
      <c r="E33" s="15">
        <f>IF(C33="","",+$B$10*D33/10000)*B21</f>
        <v>0</v>
      </c>
    </row>
    <row r="34" spans="1:5" x14ac:dyDescent="0.25">
      <c r="A34" s="49"/>
      <c r="B34" s="52"/>
      <c r="C34" s="16"/>
      <c r="D34" s="16"/>
      <c r="E34" s="17"/>
    </row>
    <row r="35" spans="1:5" x14ac:dyDescent="0.25">
      <c r="A35" s="6" t="s">
        <v>27</v>
      </c>
      <c r="B35" s="17"/>
      <c r="C35" s="18">
        <f>SUM(C26:C33)</f>
        <v>1000</v>
      </c>
      <c r="D35" s="18">
        <f>SUM(D26:D33)</f>
        <v>355</v>
      </c>
      <c r="E35" s="17"/>
    </row>
    <row r="36" spans="1:5" x14ac:dyDescent="0.25">
      <c r="A36" s="6" t="s">
        <v>10</v>
      </c>
      <c r="B36" s="19"/>
      <c r="C36" s="20" t="str">
        <f>IF(B36="","",+#REF!/10000)</f>
        <v/>
      </c>
      <c r="D36" s="20"/>
      <c r="E36" s="21">
        <f>SUM(E26:E33)</f>
        <v>5.1120000000000001</v>
      </c>
    </row>
    <row r="37" spans="1:5" x14ac:dyDescent="0.25">
      <c r="A37" s="7" t="s">
        <v>30</v>
      </c>
      <c r="B37" s="19"/>
      <c r="C37" s="19"/>
      <c r="D37" s="22"/>
      <c r="E37" s="66">
        <f>IF(B9&gt;=1,B9,+B9*B10*C35/10000)*B21</f>
        <v>4.3199999999999994</v>
      </c>
    </row>
    <row r="38" spans="1:5" x14ac:dyDescent="0.25">
      <c r="A38" s="7"/>
      <c r="B38" s="19"/>
      <c r="C38" s="19"/>
      <c r="D38" s="22"/>
      <c r="E38" s="23"/>
    </row>
    <row r="39" spans="1:5" ht="30" customHeight="1" x14ac:dyDescent="0.25">
      <c r="A39" s="74" t="s">
        <v>16</v>
      </c>
      <c r="B39" s="72" t="str">
        <f>IF(E37&lt;=E36,"JA - der skal etableres forsinkelse af regnvand, nedsivning eller ændres på befæstelse","NEJ")</f>
        <v>JA - der skal etableres forsinkelse af regnvand, nedsivning eller ændres på befæstelse</v>
      </c>
      <c r="C39" s="72"/>
      <c r="D39" s="72"/>
      <c r="E39" s="73"/>
    </row>
    <row r="40" spans="1:5" ht="30" customHeight="1" x14ac:dyDescent="0.25">
      <c r="A40" s="75" t="s">
        <v>34</v>
      </c>
      <c r="B40" s="76"/>
      <c r="C40" s="76"/>
      <c r="D40" s="76"/>
      <c r="E40" s="77"/>
    </row>
  </sheetData>
  <protectedRanges>
    <protectedRange sqref="E23" name="Område5"/>
    <protectedRange sqref="A26:C34" name="Område4"/>
    <protectedRange sqref="B9" name="Område3"/>
    <protectedRange sqref="B5:E8" name="Område2"/>
    <protectedRange sqref="E4" name="Område1"/>
  </protectedRanges>
  <mergeCells count="4">
    <mergeCell ref="A3:E3"/>
    <mergeCell ref="A12:E12"/>
    <mergeCell ref="B39:E39"/>
    <mergeCell ref="A40:E40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Randers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Sass Møller</dc:creator>
  <cp:lastModifiedBy>Jakob Aarup</cp:lastModifiedBy>
  <cp:lastPrinted>2015-07-08T11:16:17Z</cp:lastPrinted>
  <dcterms:created xsi:type="dcterms:W3CDTF">2015-03-31T10:02:57Z</dcterms:created>
  <dcterms:modified xsi:type="dcterms:W3CDTF">2018-03-15T12:26:35Z</dcterms:modified>
</cp:coreProperties>
</file>